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平均断面法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<sst xmlns="http://schemas.openxmlformats.org/spreadsheetml/2006/main" count="36" uniqueCount="30">
  <si>
    <t xml:space="preserve">土量計算書(平均断面法）</t>
  </si>
  <si>
    <t xml:space="preserve">測点</t>
  </si>
  <si>
    <t xml:space="preserve">土量</t>
  </si>
  <si>
    <t xml:space="preserve">№0</t>
  </si>
  <si>
    <t xml:space="preserve">上辺</t>
  </si>
  <si>
    <t xml:space="preserve">距離L(m)</t>
  </si>
  <si>
    <t xml:space="preserve">台形</t>
  </si>
  <si>
    <t xml:space="preserve">三角A（ヘロン）</t>
  </si>
  <si>
    <t xml:space="preserve">三角B（ヘロン）</t>
  </si>
  <si>
    <t xml:space="preserve">断面積(m2)</t>
  </si>
  <si>
    <t xml:space="preserve">平均値(m2)</t>
  </si>
  <si>
    <t xml:space="preserve">立積(m3)</t>
  </si>
  <si>
    <t xml:space="preserve">底辺</t>
  </si>
  <si>
    <t xml:space="preserve">高さ</t>
  </si>
  <si>
    <t xml:space="preserve">面積S1</t>
  </si>
  <si>
    <t xml:space="preserve">辺１</t>
  </si>
  <si>
    <t xml:space="preserve">辺2</t>
  </si>
  <si>
    <t xml:space="preserve">辺3</t>
  </si>
  <si>
    <t xml:space="preserve">s</t>
  </si>
  <si>
    <t xml:space="preserve">面積S2</t>
  </si>
  <si>
    <t xml:space="preserve">辺4</t>
  </si>
  <si>
    <t xml:space="preserve">辺5</t>
  </si>
  <si>
    <t xml:space="preserve">面積S3</t>
  </si>
  <si>
    <t xml:space="preserve">№1</t>
  </si>
  <si>
    <t xml:space="preserve">№2</t>
  </si>
  <si>
    <t xml:space="preserve">№3</t>
  </si>
  <si>
    <t xml:space="preserve">L</t>
  </si>
  <si>
    <t xml:space="preserve">№4</t>
  </si>
  <si>
    <t xml:space="preserve">№5</t>
  </si>
  <si>
    <t xml:space="preserve">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</si>
</sst>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_ "/>
    <numFmt numFmtId="166" formatCode="0.0000"/>
    <numFmt numFmtId="167" formatCode="0.0_ "/>
  </numFmts>
  <fonts count="12">
    <font>
      <sz val="11"/>
      <color rgb="FF000000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ＭＳ Ｐ明朝"/>
      <family val="1"/>
      <charset val="1"/>
    </font>
    <font>
      <b val="true"/>
      <sz val="14"/>
      <color rgb="FF000000"/>
      <name val="ＭＳ Ｐ明朝"/>
      <family val="1"/>
      <charset val="1"/>
    </font>
    <font>
      <sz val="12"/>
      <color rgb="FF000000"/>
      <name val="ＭＳ Ｐ明朝"/>
      <family val="1"/>
      <charset val="1"/>
    </font>
    <font>
      <sz val="12"/>
      <color rgb="FF000000"/>
      <name val="ＭＳ Ｐ明朝"/>
      <family val="1"/>
      <charset val="128"/>
    </font>
    <font>
      <b val="true"/>
      <sz val="18"/>
      <name val="游明朝"/>
      <family val="0"/>
      <charset val="128"/>
    </font>
    <font>
      <sz val="12"/>
      <name val="游明朝"/>
      <family val="2"/>
      <charset val="128"/>
    </font>
    <font>
      <sz val="12"/>
      <name val="游明朝"/>
      <family val="0"/>
      <charset val="128"/>
    </font>
    <font>
      <b val="true"/>
      <sz val="18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6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21</xdr:col>
      <xdr:colOff>389880</xdr:colOff>
      <xdr:row>2</xdr:row>
      <xdr:rowOff>239760</xdr:rowOff>
    </xdr:from>
    <xdr:to>
      <xdr:col>24</xdr:col>
      <xdr:colOff>203760</xdr:colOff>
      <xdr:row>6</xdr:row>
      <xdr:rowOff>67680</xdr:rowOff>
    </xdr:to>
    <xdr:sp>
      <xdr:nvSpPr>
        <xdr:cNvPr id="0" name="シェイプ 2"/>
        <xdr:cNvSpPr/>
      </xdr:nvSpPr>
      <xdr:spPr>
        <a:xfrm flipV="1">
          <a:off x="15355080" y="589680"/>
          <a:ext cx="1848240" cy="980280"/>
        </a:xfrm>
        <a:custGeom>
          <a:avLst/>
          <a:gdLst>
            <a:gd name="textAreaLeft" fmla="*/ 340920 w 1848240"/>
            <a:gd name="textAreaRight" fmla="*/ 1507680 w 1848240"/>
            <a:gd name="textAreaTop" fmla="*/ 181440 h 980280"/>
            <a:gd name="textAreaBottom" fmla="*/ 800280 h 980280"/>
          </a:gdLst>
          <a:ahLst/>
          <a:rect l="textAreaLeft" t="textAreaTop" r="textAreaRight" b="textAreaBottom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17573" y="21600"/>
              </a:lnTo>
              <a:lnTo>
                <a:pt x="4027" y="21600"/>
              </a:lnTo>
              <a:close/>
            </a:path>
          </a:pathLst>
        </a:custGeom>
        <a:solidFill>
          <a:srgbClr val="ffffff"/>
        </a:solidFill>
        <a:ln w="0">
          <a:solidFill>
            <a:srgbClr val="ff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20</xdr:col>
      <xdr:colOff>99360</xdr:colOff>
      <xdr:row>2</xdr:row>
      <xdr:rowOff>245880</xdr:rowOff>
    </xdr:from>
    <xdr:to>
      <xdr:col>21</xdr:col>
      <xdr:colOff>725400</xdr:colOff>
      <xdr:row>8</xdr:row>
      <xdr:rowOff>59040</xdr:rowOff>
    </xdr:to>
    <xdr:sp>
      <xdr:nvSpPr>
        <xdr:cNvPr id="1" name="線 1"/>
        <xdr:cNvSpPr/>
      </xdr:nvSpPr>
      <xdr:spPr>
        <a:xfrm flipV="1">
          <a:off x="14217480" y="596520"/>
          <a:ext cx="1473120" cy="1727640"/>
        </a:xfrm>
        <a:prstGeom prst="line">
          <a:avLst/>
        </a:prstGeom>
        <a:ln w="0"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21</xdr:col>
      <xdr:colOff>391320</xdr:colOff>
      <xdr:row>3</xdr:row>
      <xdr:rowOff>11160</xdr:rowOff>
    </xdr:from>
    <xdr:to>
      <xdr:col>23</xdr:col>
      <xdr:colOff>480600</xdr:colOff>
      <xdr:row>8</xdr:row>
      <xdr:rowOff>87480</xdr:rowOff>
    </xdr:to>
    <xdr:sp>
      <xdr:nvSpPr>
        <xdr:cNvPr id="2" name="線 2"/>
        <xdr:cNvSpPr/>
      </xdr:nvSpPr>
      <xdr:spPr>
        <a:xfrm flipV="1">
          <a:off x="15356520" y="618840"/>
          <a:ext cx="1495080" cy="1733760"/>
        </a:xfrm>
        <a:prstGeom prst="line">
          <a:avLst/>
        </a:prstGeom>
        <a:ln w="0"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21</xdr:col>
      <xdr:colOff>746640</xdr:colOff>
      <xdr:row>6</xdr:row>
      <xdr:rowOff>78120</xdr:rowOff>
    </xdr:from>
    <xdr:to>
      <xdr:col>24</xdr:col>
      <xdr:colOff>207000</xdr:colOff>
      <xdr:row>10</xdr:row>
      <xdr:rowOff>288000</xdr:rowOff>
    </xdr:to>
    <xdr:sp>
      <xdr:nvSpPr>
        <xdr:cNvPr id="3" name="線 3"/>
        <xdr:cNvSpPr/>
      </xdr:nvSpPr>
      <xdr:spPr>
        <a:xfrm flipV="1">
          <a:off x="15711840" y="1581120"/>
          <a:ext cx="1494720" cy="1733760"/>
        </a:xfrm>
        <a:prstGeom prst="line">
          <a:avLst/>
        </a:prstGeom>
        <a:ln w="0"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19</xdr:col>
      <xdr:colOff>394560</xdr:colOff>
      <xdr:row>6</xdr:row>
      <xdr:rowOff>69120</xdr:rowOff>
    </xdr:from>
    <xdr:to>
      <xdr:col>21</xdr:col>
      <xdr:colOff>413640</xdr:colOff>
      <xdr:row>10</xdr:row>
      <xdr:rowOff>279000</xdr:rowOff>
    </xdr:to>
    <xdr:sp>
      <xdr:nvSpPr>
        <xdr:cNvPr id="4" name="線 4"/>
        <xdr:cNvSpPr/>
      </xdr:nvSpPr>
      <xdr:spPr>
        <a:xfrm flipV="1">
          <a:off x="13883760" y="1572120"/>
          <a:ext cx="1495080" cy="1733760"/>
        </a:xfrm>
        <a:prstGeom prst="line">
          <a:avLst/>
        </a:prstGeom>
        <a:ln w="0"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19</xdr:col>
      <xdr:colOff>383040</xdr:colOff>
      <xdr:row>8</xdr:row>
      <xdr:rowOff>58320</xdr:rowOff>
    </xdr:from>
    <xdr:to>
      <xdr:col>21</xdr:col>
      <xdr:colOff>755640</xdr:colOff>
      <xdr:row>10</xdr:row>
      <xdr:rowOff>276840</xdr:rowOff>
    </xdr:to>
    <xdr:sp>
      <xdr:nvSpPr>
        <xdr:cNvPr id="5" name="シェイプ 1"/>
        <xdr:cNvSpPr/>
      </xdr:nvSpPr>
      <xdr:spPr>
        <a:xfrm flipV="1">
          <a:off x="13872240" y="2323080"/>
          <a:ext cx="1848600" cy="980280"/>
        </a:xfrm>
        <a:custGeom>
          <a:avLst/>
          <a:gdLst>
            <a:gd name="textAreaLeft" fmla="*/ 341280 w 1848600"/>
            <a:gd name="textAreaRight" fmla="*/ 1508040 w 1848600"/>
            <a:gd name="textAreaTop" fmla="*/ 181440 h 980280"/>
            <a:gd name="textAreaBottom" fmla="*/ 800280 h 980280"/>
          </a:gdLst>
          <a:ahLst/>
          <a:rect l="textAreaLeft" t="textAreaTop" r="textAreaRight" b="textAreaBottom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17573" y="21600"/>
              </a:lnTo>
              <a:lnTo>
                <a:pt x="4027" y="21600"/>
              </a:lnTo>
              <a:close/>
            </a:path>
          </a:pathLst>
        </a:custGeom>
        <a:solidFill>
          <a:srgbClr val="ffffff"/>
        </a:solidFill>
        <a:ln w="0">
          <a:solidFill>
            <a:srgbClr val="ff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20</xdr:col>
      <xdr:colOff>523080</xdr:colOff>
      <xdr:row>10</xdr:row>
      <xdr:rowOff>59040</xdr:rowOff>
    </xdr:from>
    <xdr:to>
      <xdr:col>20</xdr:col>
      <xdr:colOff>523080</xdr:colOff>
      <xdr:row>13</xdr:row>
      <xdr:rowOff>259200</xdr:rowOff>
    </xdr:to>
    <xdr:sp>
      <xdr:nvSpPr>
        <xdr:cNvPr id="6" name="垂直線 1"/>
        <xdr:cNvSpPr/>
      </xdr:nvSpPr>
      <xdr:spPr>
        <a:xfrm>
          <a:off x="14641200" y="3085920"/>
          <a:ext cx="0" cy="1343160"/>
        </a:xfrm>
        <a:prstGeom prst="line">
          <a:avLst/>
        </a:prstGeom>
        <a:ln w="0">
          <a:solidFill>
            <a:srgbClr val="ff0000"/>
          </a:solidFill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19</xdr:col>
      <xdr:colOff>326160</xdr:colOff>
      <xdr:row>14</xdr:row>
      <xdr:rowOff>353160</xdr:rowOff>
    </xdr:from>
    <xdr:to>
      <xdr:col>21</xdr:col>
      <xdr:colOff>698760</xdr:colOff>
      <xdr:row>17</xdr:row>
      <xdr:rowOff>190440</xdr:rowOff>
    </xdr:to>
    <xdr:sp>
      <xdr:nvSpPr>
        <xdr:cNvPr id="7" name="シェイプ 3"/>
        <xdr:cNvSpPr/>
      </xdr:nvSpPr>
      <xdr:spPr>
        <a:xfrm flipV="1">
          <a:off x="13815360" y="4903920"/>
          <a:ext cx="1848600" cy="980280"/>
        </a:xfrm>
        <a:custGeom>
          <a:avLst/>
          <a:gdLst>
            <a:gd name="textAreaLeft" fmla="*/ 341280 w 1848600"/>
            <a:gd name="textAreaRight" fmla="*/ 1508040 w 1848600"/>
            <a:gd name="textAreaTop" fmla="*/ 181440 h 980280"/>
            <a:gd name="textAreaBottom" fmla="*/ 800280 h 980280"/>
          </a:gdLst>
          <a:ahLst/>
          <a:rect l="textAreaLeft" t="textAreaTop" r="textAreaRight" b="textAreaBottom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17573" y="21600"/>
              </a:lnTo>
              <a:lnTo>
                <a:pt x="4027" y="21600"/>
              </a:lnTo>
              <a:close/>
            </a:path>
          </a:pathLst>
        </a:custGeom>
        <a:solidFill>
          <a:srgbClr val="ffffff"/>
        </a:solidFill>
        <a:ln w="0"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20</xdr:col>
      <xdr:colOff>62640</xdr:colOff>
      <xdr:row>14</xdr:row>
      <xdr:rowOff>372240</xdr:rowOff>
    </xdr:from>
    <xdr:to>
      <xdr:col>21</xdr:col>
      <xdr:colOff>698040</xdr:colOff>
      <xdr:row>17</xdr:row>
      <xdr:rowOff>201240</xdr:rowOff>
    </xdr:to>
    <xdr:sp>
      <xdr:nvSpPr>
        <xdr:cNvPr id="8" name="線 5"/>
        <xdr:cNvSpPr/>
      </xdr:nvSpPr>
      <xdr:spPr>
        <a:xfrm>
          <a:off x="14180760" y="4923360"/>
          <a:ext cx="1482480" cy="972000"/>
        </a:xfrm>
        <a:prstGeom prst="line">
          <a:avLst/>
        </a:prstGeom>
        <a:ln w="0"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20</xdr:col>
      <xdr:colOff>78120</xdr:colOff>
      <xdr:row>16</xdr:row>
      <xdr:rowOff>85680</xdr:rowOff>
    </xdr:from>
    <xdr:to>
      <xdr:col>20</xdr:col>
      <xdr:colOff>431640</xdr:colOff>
      <xdr:row>17</xdr:row>
      <xdr:rowOff>46440</xdr:rowOff>
    </xdr:to>
    <xdr:sp>
      <xdr:nvSpPr>
        <xdr:cNvPr id="9" name="テキスト枠 1"/>
        <xdr:cNvSpPr/>
      </xdr:nvSpPr>
      <xdr:spPr>
        <a:xfrm>
          <a:off x="14196240" y="5398560"/>
          <a:ext cx="353520" cy="342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ctr">
          <a:noAutofit/>
        </a:bodyPr>
        <a:p>
          <a:pPr algn="ctr">
            <a:lnSpc>
              <a:spcPct val="100000"/>
            </a:lnSpc>
          </a:pPr>
          <a:r>
            <a:rPr b="1" lang="en-US" sz="1800" spc="-1" strike="noStrike">
              <a:latin typeface="游明朝"/>
            </a:rPr>
            <a:t>A</a:t>
          </a:r>
          <a:endParaRPr b="0" lang="en-US" sz="1800" spc="-1" strike="noStrike">
            <a:latin typeface="游明朝"/>
          </a:endParaRPr>
        </a:p>
      </xdr:txBody>
    </xdr:sp>
    <xdr:clientData/>
  </xdr:twoCellAnchor>
  <xdr:twoCellAnchor editAs="absolute">
    <xdr:from>
      <xdr:col>20</xdr:col>
      <xdr:colOff>736200</xdr:colOff>
      <xdr:row>15</xdr:row>
      <xdr:rowOff>76320</xdr:rowOff>
    </xdr:from>
    <xdr:to>
      <xdr:col>21</xdr:col>
      <xdr:colOff>242640</xdr:colOff>
      <xdr:row>16</xdr:row>
      <xdr:rowOff>37440</xdr:rowOff>
    </xdr:to>
    <xdr:sp>
      <xdr:nvSpPr>
        <xdr:cNvPr id="10" name="テキスト枠 2"/>
        <xdr:cNvSpPr/>
      </xdr:nvSpPr>
      <xdr:spPr>
        <a:xfrm>
          <a:off x="14854320" y="5008320"/>
          <a:ext cx="353520" cy="342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ctr">
          <a:noAutofit/>
        </a:bodyPr>
        <a:p>
          <a:pPr algn="ctr">
            <a:lnSpc>
              <a:spcPct val="100000"/>
            </a:lnSpc>
          </a:pPr>
          <a:r>
            <a:rPr b="1" lang="en-US" sz="1800" spc="-1" strike="noStrike">
              <a:latin typeface="游明朝"/>
            </a:rPr>
            <a:t>B</a:t>
          </a:r>
          <a:endParaRPr b="0" lang="en-US" sz="1800" spc="-1" strike="noStrike">
            <a:latin typeface="游明朝"/>
          </a:endParaRPr>
        </a:p>
      </xdr:txBody>
    </xdr:sp>
    <xdr:clientData/>
  </xdr:twoCellAnchor>
  <xdr:twoCellAnchor editAs="absolute">
    <xdr:from>
      <xdr:col>19</xdr:col>
      <xdr:colOff>136440</xdr:colOff>
      <xdr:row>15</xdr:row>
      <xdr:rowOff>200160</xdr:rowOff>
    </xdr:from>
    <xdr:to>
      <xdr:col>19</xdr:col>
      <xdr:colOff>489960</xdr:colOff>
      <xdr:row>16</xdr:row>
      <xdr:rowOff>161280</xdr:rowOff>
    </xdr:to>
    <xdr:sp>
      <xdr:nvSpPr>
        <xdr:cNvPr id="11" name="テキスト枠 3"/>
        <xdr:cNvSpPr/>
      </xdr:nvSpPr>
      <xdr:spPr>
        <a:xfrm>
          <a:off x="13625640" y="5132160"/>
          <a:ext cx="353520" cy="342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ctr">
          <a:noAutofit/>
        </a:bodyPr>
        <a:p>
          <a:pPr algn="ctr">
            <a:lnSpc>
              <a:spcPct val="100000"/>
            </a:lnSpc>
          </a:pPr>
          <a:r>
            <a:rPr b="0" lang="ja-JP" sz="1200" spc="-1" strike="noStrike">
              <a:latin typeface="游明朝"/>
            </a:rPr>
            <a:t>辺</a:t>
          </a:r>
          <a:r>
            <a:rPr b="0" lang="en-US" sz="1200" spc="-1" strike="noStrike">
              <a:latin typeface="游明朝"/>
            </a:rPr>
            <a:t>1</a:t>
          </a:r>
          <a:endParaRPr b="0" lang="en-US" sz="1200" spc="-1" strike="noStrike">
            <a:latin typeface="游明朝"/>
          </a:endParaRPr>
        </a:p>
      </xdr:txBody>
    </xdr:sp>
    <xdr:clientData/>
  </xdr:twoCellAnchor>
  <xdr:twoCellAnchor editAs="absolute">
    <xdr:from>
      <xdr:col>20</xdr:col>
      <xdr:colOff>402120</xdr:colOff>
      <xdr:row>18</xdr:row>
      <xdr:rowOff>9720</xdr:rowOff>
    </xdr:from>
    <xdr:to>
      <xdr:col>20</xdr:col>
      <xdr:colOff>755640</xdr:colOff>
      <xdr:row>18</xdr:row>
      <xdr:rowOff>351720</xdr:rowOff>
    </xdr:to>
    <xdr:sp>
      <xdr:nvSpPr>
        <xdr:cNvPr id="12" name="テキスト枠 4"/>
        <xdr:cNvSpPr/>
      </xdr:nvSpPr>
      <xdr:spPr>
        <a:xfrm>
          <a:off x="14520240" y="6084720"/>
          <a:ext cx="353520" cy="342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ctr">
          <a:noAutofit/>
        </a:bodyPr>
        <a:p>
          <a:pPr algn="ctr">
            <a:lnSpc>
              <a:spcPct val="100000"/>
            </a:lnSpc>
          </a:pPr>
          <a:r>
            <a:rPr b="0" lang="ja-JP" sz="1200" spc="-1" strike="noStrike">
              <a:latin typeface="游明朝"/>
            </a:rPr>
            <a:t>辺</a:t>
          </a:r>
          <a:r>
            <a:rPr b="0" lang="en-US" sz="1200" spc="-1" strike="noStrike">
              <a:latin typeface="游明朝"/>
            </a:rPr>
            <a:t>2</a:t>
          </a:r>
          <a:endParaRPr b="0" lang="en-US" sz="1200" spc="-1" strike="noStrike">
            <a:latin typeface="游明朝"/>
          </a:endParaRPr>
        </a:p>
      </xdr:txBody>
    </xdr:sp>
    <xdr:clientData/>
  </xdr:twoCellAnchor>
  <xdr:twoCellAnchor editAs="absolute">
    <xdr:from>
      <xdr:col>20</xdr:col>
      <xdr:colOff>500400</xdr:colOff>
      <xdr:row>16</xdr:row>
      <xdr:rowOff>10080</xdr:rowOff>
    </xdr:from>
    <xdr:to>
      <xdr:col>21</xdr:col>
      <xdr:colOff>6840</xdr:colOff>
      <xdr:row>16</xdr:row>
      <xdr:rowOff>352080</xdr:rowOff>
    </xdr:to>
    <xdr:sp>
      <xdr:nvSpPr>
        <xdr:cNvPr id="13" name="テキスト枠 5"/>
        <xdr:cNvSpPr/>
      </xdr:nvSpPr>
      <xdr:spPr>
        <a:xfrm>
          <a:off x="14618520" y="5322960"/>
          <a:ext cx="353520" cy="342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ctr">
          <a:noAutofit/>
        </a:bodyPr>
        <a:p>
          <a:pPr algn="ctr">
            <a:lnSpc>
              <a:spcPct val="100000"/>
            </a:lnSpc>
          </a:pPr>
          <a:r>
            <a:rPr b="0" lang="ja-JP" sz="1200" spc="-1" strike="noStrike">
              <a:latin typeface="游明朝"/>
            </a:rPr>
            <a:t>辺</a:t>
          </a:r>
          <a:r>
            <a:rPr b="0" lang="en-US" sz="1200" spc="-1" strike="noStrike">
              <a:latin typeface="游明朝"/>
            </a:rPr>
            <a:t>3</a:t>
          </a:r>
          <a:endParaRPr b="0" lang="en-US" sz="1200" spc="-1" strike="noStrike">
            <a:latin typeface="游明朝"/>
          </a:endParaRPr>
        </a:p>
      </xdr:txBody>
    </xdr:sp>
    <xdr:clientData/>
  </xdr:twoCellAnchor>
  <xdr:twoCellAnchor editAs="absolute">
    <xdr:from>
      <xdr:col>20</xdr:col>
      <xdr:colOff>539640</xdr:colOff>
      <xdr:row>13</xdr:row>
      <xdr:rowOff>372240</xdr:rowOff>
    </xdr:from>
    <xdr:to>
      <xdr:col>21</xdr:col>
      <xdr:colOff>46080</xdr:colOff>
      <xdr:row>14</xdr:row>
      <xdr:rowOff>333000</xdr:rowOff>
    </xdr:to>
    <xdr:sp>
      <xdr:nvSpPr>
        <xdr:cNvPr id="14" name="テキスト枠 6"/>
        <xdr:cNvSpPr/>
      </xdr:nvSpPr>
      <xdr:spPr>
        <a:xfrm>
          <a:off x="14657760" y="4542120"/>
          <a:ext cx="353520" cy="342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ctr">
          <a:noAutofit/>
        </a:bodyPr>
        <a:p>
          <a:pPr algn="ctr">
            <a:lnSpc>
              <a:spcPct val="100000"/>
            </a:lnSpc>
          </a:pPr>
          <a:r>
            <a:rPr b="0" lang="ja-JP" sz="1200" spc="-1" strike="noStrike">
              <a:latin typeface="游明朝"/>
            </a:rPr>
            <a:t>辺</a:t>
          </a:r>
          <a:r>
            <a:rPr b="0" lang="en-US" sz="1200" spc="-1" strike="noStrike">
              <a:latin typeface="游明朝"/>
            </a:rPr>
            <a:t>4</a:t>
          </a:r>
          <a:endParaRPr b="0" lang="en-US" sz="1200" spc="-1" strike="noStrike">
            <a:latin typeface="游明朝"/>
          </a:endParaRPr>
        </a:p>
      </xdr:txBody>
    </xdr:sp>
    <xdr:clientData/>
  </xdr:twoCellAnchor>
  <xdr:twoCellAnchor editAs="absolute">
    <xdr:from>
      <xdr:col>22</xdr:col>
      <xdr:colOff>34560</xdr:colOff>
      <xdr:row>15</xdr:row>
      <xdr:rowOff>248040</xdr:rowOff>
    </xdr:from>
    <xdr:to>
      <xdr:col>22</xdr:col>
      <xdr:colOff>388080</xdr:colOff>
      <xdr:row>16</xdr:row>
      <xdr:rowOff>209160</xdr:rowOff>
    </xdr:to>
    <xdr:sp>
      <xdr:nvSpPr>
        <xdr:cNvPr id="15" name="テキスト枠 7"/>
        <xdr:cNvSpPr/>
      </xdr:nvSpPr>
      <xdr:spPr>
        <a:xfrm>
          <a:off x="15777000" y="5180040"/>
          <a:ext cx="353520" cy="342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ctr">
          <a:noAutofit/>
        </a:bodyPr>
        <a:p>
          <a:pPr algn="ctr">
            <a:lnSpc>
              <a:spcPct val="100000"/>
            </a:lnSpc>
          </a:pPr>
          <a:r>
            <a:rPr b="0" lang="ja-JP" sz="1200" spc="-1" strike="noStrike">
              <a:latin typeface="游明朝"/>
            </a:rPr>
            <a:t>辺</a:t>
          </a:r>
          <a:r>
            <a:rPr b="0" lang="en-US" sz="1200" spc="-1" strike="noStrike">
              <a:latin typeface="游明朝"/>
            </a:rPr>
            <a:t>5</a:t>
          </a:r>
          <a:endParaRPr b="0" lang="en-US" sz="1200" spc="-1" strike="noStrike">
            <a:latin typeface="游明朝"/>
          </a:endParaRPr>
        </a:p>
      </xdr:txBody>
    </xdr:sp>
    <xdr:clientData/>
  </xdr:twoCellAnchor>
  <xdr:twoCellAnchor editAs="absolute">
    <xdr:from>
      <xdr:col>25</xdr:col>
      <xdr:colOff>424080</xdr:colOff>
      <xdr:row>2</xdr:row>
      <xdr:rowOff>230760</xdr:rowOff>
    </xdr:from>
    <xdr:to>
      <xdr:col>28</xdr:col>
      <xdr:colOff>316800</xdr:colOff>
      <xdr:row>6</xdr:row>
      <xdr:rowOff>58680</xdr:rowOff>
    </xdr:to>
    <xdr:sp>
      <xdr:nvSpPr>
        <xdr:cNvPr id="16" name="シェイプ 4"/>
        <xdr:cNvSpPr/>
      </xdr:nvSpPr>
      <xdr:spPr>
        <a:xfrm flipV="1">
          <a:off x="18052200" y="580680"/>
          <a:ext cx="1848600" cy="980280"/>
        </a:xfrm>
        <a:custGeom>
          <a:avLst/>
          <a:gdLst>
            <a:gd name="textAreaLeft" fmla="*/ 341280 w 1848600"/>
            <a:gd name="textAreaRight" fmla="*/ 1508040 w 1848600"/>
            <a:gd name="textAreaTop" fmla="*/ 181440 h 980280"/>
            <a:gd name="textAreaBottom" fmla="*/ 800280 h 980280"/>
          </a:gdLst>
          <a:ahLst/>
          <a:rect l="textAreaLeft" t="textAreaTop" r="textAreaRight" b="textAreaBottom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17573" y="21600"/>
              </a:lnTo>
              <a:lnTo>
                <a:pt x="4027" y="21600"/>
              </a:lnTo>
              <a:close/>
            </a:path>
          </a:pathLst>
        </a:custGeom>
        <a:solidFill>
          <a:srgbClr val="ffffff"/>
        </a:solidFill>
        <a:ln w="0"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26</xdr:col>
      <xdr:colOff>610560</xdr:colOff>
      <xdr:row>2</xdr:row>
      <xdr:rowOff>239040</xdr:rowOff>
    </xdr:from>
    <xdr:to>
      <xdr:col>26</xdr:col>
      <xdr:colOff>620280</xdr:colOff>
      <xdr:row>6</xdr:row>
      <xdr:rowOff>47520</xdr:rowOff>
    </xdr:to>
    <xdr:sp>
      <xdr:nvSpPr>
        <xdr:cNvPr id="17" name="線 6"/>
        <xdr:cNvSpPr/>
      </xdr:nvSpPr>
      <xdr:spPr>
        <a:xfrm flipH="1">
          <a:off x="18937440" y="589680"/>
          <a:ext cx="9720" cy="960840"/>
        </a:xfrm>
        <a:prstGeom prst="line">
          <a:avLst/>
        </a:prstGeom>
        <a:ln w="0">
          <a:solidFill>
            <a:srgbClr val="000000"/>
          </a:solidFill>
          <a:prstDash val="dash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26</xdr:col>
      <xdr:colOff>604080</xdr:colOff>
      <xdr:row>5</xdr:row>
      <xdr:rowOff>272880</xdr:rowOff>
    </xdr:from>
    <xdr:to>
      <xdr:col>27</xdr:col>
      <xdr:colOff>140760</xdr:colOff>
      <xdr:row>6</xdr:row>
      <xdr:rowOff>51840</xdr:rowOff>
    </xdr:to>
    <xdr:sp>
      <xdr:nvSpPr>
        <xdr:cNvPr id="18" name="シェイプ 5"/>
        <xdr:cNvSpPr/>
      </xdr:nvSpPr>
      <xdr:spPr>
        <a:xfrm>
          <a:off x="18930960" y="1395000"/>
          <a:ext cx="165240" cy="15984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27</xdr:col>
      <xdr:colOff>48600</xdr:colOff>
      <xdr:row>3</xdr:row>
      <xdr:rowOff>246960</xdr:rowOff>
    </xdr:from>
    <xdr:to>
      <xdr:col>27</xdr:col>
      <xdr:colOff>402120</xdr:colOff>
      <xdr:row>5</xdr:row>
      <xdr:rowOff>74520</xdr:rowOff>
    </xdr:to>
    <xdr:sp>
      <xdr:nvSpPr>
        <xdr:cNvPr id="19" name="テキスト枠 8"/>
        <xdr:cNvSpPr/>
      </xdr:nvSpPr>
      <xdr:spPr>
        <a:xfrm>
          <a:off x="19004040" y="854640"/>
          <a:ext cx="353520" cy="342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ctr">
          <a:noAutofit/>
        </a:bodyPr>
        <a:p>
          <a:pPr algn="ctr">
            <a:lnSpc>
              <a:spcPct val="100000"/>
            </a:lnSpc>
          </a:pPr>
          <a:r>
            <a:rPr b="0" lang="ja-JP" sz="1200" spc="-1" strike="noStrike">
              <a:latin typeface="游明朝"/>
            </a:rPr>
            <a:t>高さ</a:t>
          </a:r>
          <a:endParaRPr b="0" lang="en-US" sz="1200" spc="-1" strike="noStrike">
            <a:latin typeface="游明朝"/>
          </a:endParaRPr>
        </a:p>
      </xdr:txBody>
    </xdr:sp>
    <xdr:clientData/>
  </xdr:twoCellAnchor>
  <xdr:twoCellAnchor editAs="absolute">
    <xdr:from>
      <xdr:col>25</xdr:col>
      <xdr:colOff>693360</xdr:colOff>
      <xdr:row>7</xdr:row>
      <xdr:rowOff>3240</xdr:rowOff>
    </xdr:from>
    <xdr:to>
      <xdr:col>28</xdr:col>
      <xdr:colOff>19440</xdr:colOff>
      <xdr:row>7</xdr:row>
      <xdr:rowOff>345240</xdr:rowOff>
    </xdr:to>
    <xdr:sp>
      <xdr:nvSpPr>
        <xdr:cNvPr id="20" name="テキスト枠 9"/>
        <xdr:cNvSpPr/>
      </xdr:nvSpPr>
      <xdr:spPr>
        <a:xfrm>
          <a:off x="18321480" y="1887120"/>
          <a:ext cx="1281960" cy="342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ctr">
          <a:noAutofit/>
        </a:bodyPr>
        <a:p>
          <a:pPr algn="ctr">
            <a:lnSpc>
              <a:spcPct val="100000"/>
            </a:lnSpc>
          </a:pPr>
          <a:r>
            <a:rPr b="1" lang="ja-JP" sz="1800" spc="-1" strike="noStrike">
              <a:latin typeface="游明朝"/>
            </a:rPr>
            <a:t>【台形】</a:t>
          </a:r>
          <a:endParaRPr b="0" lang="en-US" sz="1800" spc="-1" strike="noStrike">
            <a:latin typeface="游明朝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G2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F6" activeCellId="0" sqref="F6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11.13"/>
    <col collapsed="false" customWidth="true" hidden="false" outlineLevel="0" max="2" min="2" style="1" width="10.76"/>
    <col collapsed="false" customWidth="true" hidden="false" outlineLevel="0" max="5" min="3" style="1" width="9.87"/>
    <col collapsed="false" customWidth="true" hidden="false" outlineLevel="0" max="6" min="6" style="1" width="11.69"/>
    <col collapsed="false" customWidth="true" hidden="false" outlineLevel="0" max="10" min="7" style="1" width="9.87"/>
    <col collapsed="false" customWidth="true" hidden="false" outlineLevel="0" max="11" min="11" style="1" width="11.69"/>
    <col collapsed="false" customWidth="true" hidden="false" outlineLevel="0" max="17" min="12" style="1" width="9.87"/>
    <col collapsed="false" customWidth="false" hidden="false" outlineLevel="0" max="18" min="18" style="1" width="9"/>
    <col collapsed="false" customWidth="true" hidden="false" outlineLevel="0" max="19" min="19" style="1" width="10.5"/>
    <col collapsed="false" customWidth="true" hidden="false" outlineLevel="0" max="21" min="21" style="2" width="12.13"/>
    <col collapsed="false" customWidth="true" hidden="false" outlineLevel="0" max="22" min="22" style="2" width="11.13"/>
    <col collapsed="false" customWidth="true" hidden="false" outlineLevel="0" max="26" min="26" style="2" width="10"/>
    <col collapsed="false" customWidth="false" hidden="false" outlineLevel="0" max="33" min="27" style="1" width="9"/>
    <col collapsed="false" customWidth="false" hidden="false" outlineLevel="0" max="16384" min="36" style="1" width="9"/>
  </cols>
  <sheetData>
    <row r="1" customFormat="false" ht="13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customFormat="false" ht="13.8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customFormat="false" ht="20.25" hidden="false" customHeight="true" outlineLevel="0" collapsed="false">
      <c r="A3" s="4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V3" s="5" t="s">
        <v>3</v>
      </c>
      <c r="AA3" s="6" t="s">
        <v>4</v>
      </c>
      <c r="AB3" s="6"/>
    </row>
    <row r="4" customFormat="false" ht="20.25" hidden="false" customHeight="true" outlineLevel="0" collapsed="false">
      <c r="A4" s="4"/>
      <c r="B4" s="7" t="s">
        <v>5</v>
      </c>
      <c r="C4" s="7" t="s">
        <v>6</v>
      </c>
      <c r="D4" s="7"/>
      <c r="E4" s="7"/>
      <c r="F4" s="7"/>
      <c r="G4" s="7" t="s">
        <v>7</v>
      </c>
      <c r="H4" s="7"/>
      <c r="I4" s="7"/>
      <c r="J4" s="7"/>
      <c r="K4" s="7"/>
      <c r="L4" s="7" t="s">
        <v>8</v>
      </c>
      <c r="M4" s="7"/>
      <c r="N4" s="7"/>
      <c r="O4" s="7"/>
      <c r="P4" s="7"/>
      <c r="Q4" s="7" t="s">
        <v>9</v>
      </c>
      <c r="R4" s="7" t="s">
        <v>10</v>
      </c>
      <c r="S4" s="7" t="s">
        <v>11</v>
      </c>
    </row>
    <row r="5" customFormat="false" ht="20.25" hidden="false" customHeight="true" outlineLevel="0" collapsed="false">
      <c r="A5" s="4"/>
      <c r="B5" s="7"/>
      <c r="C5" s="7" t="s">
        <v>4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17</v>
      </c>
      <c r="M5" s="7" t="s">
        <v>20</v>
      </c>
      <c r="N5" s="7" t="s">
        <v>21</v>
      </c>
      <c r="O5" s="7" t="s">
        <v>18</v>
      </c>
      <c r="P5" s="7" t="s">
        <v>22</v>
      </c>
      <c r="Q5" s="7"/>
      <c r="R5" s="7"/>
      <c r="S5" s="7"/>
    </row>
    <row r="6" customFormat="false" ht="30" hidden="false" customHeight="true" outlineLevel="0" collapsed="false">
      <c r="A6" s="8" t="s">
        <v>3</v>
      </c>
      <c r="B6" s="9"/>
      <c r="C6" s="10" t="n">
        <v>0</v>
      </c>
      <c r="D6" s="10" t="n">
        <v>1</v>
      </c>
      <c r="E6" s="10" t="n">
        <v>2</v>
      </c>
      <c r="F6" s="11" t="n">
        <f aca="false">(C6+D6)*E6/2</f>
        <v>1</v>
      </c>
      <c r="G6" s="9" t="n">
        <v>2</v>
      </c>
      <c r="H6" s="9" t="n">
        <v>6</v>
      </c>
      <c r="I6" s="9" t="n">
        <v>7</v>
      </c>
      <c r="J6" s="9" t="n">
        <f aca="false">(G6+H6+I6)*0.5</f>
        <v>7.5</v>
      </c>
      <c r="K6" s="12" t="n">
        <f aca="false">SQRT( J6*(J6-G6)*(J6-H6)*(J6-I6))</f>
        <v>5.56214886532175</v>
      </c>
      <c r="L6" s="9" t="n">
        <v>2</v>
      </c>
      <c r="M6" s="9" t="n">
        <v>6</v>
      </c>
      <c r="N6" s="9" t="n">
        <v>7</v>
      </c>
      <c r="O6" s="9" t="n">
        <f aca="false">(L6+M6+N6)*0.5</f>
        <v>7.5</v>
      </c>
      <c r="P6" s="12" t="n">
        <f aca="false">SQRT( O6*(O6-L6)*(O6-M6)*(O6-N6))</f>
        <v>5.56214886532175</v>
      </c>
      <c r="Q6" s="10" t="n">
        <f aca="false">F6+K6+P6</f>
        <v>12.1242977306435</v>
      </c>
      <c r="R6" s="9"/>
      <c r="S6" s="9"/>
    </row>
    <row r="7" customFormat="false" ht="30" hidden="false" customHeight="true" outlineLevel="0" collapsed="false">
      <c r="A7" s="8" t="s">
        <v>23</v>
      </c>
      <c r="B7" s="10" t="n">
        <v>20</v>
      </c>
      <c r="C7" s="10" t="n">
        <v>1</v>
      </c>
      <c r="D7" s="10" t="n">
        <v>2</v>
      </c>
      <c r="E7" s="10" t="n">
        <v>3</v>
      </c>
      <c r="F7" s="11" t="n">
        <f aca="false">(C7+D7)*E7/2</f>
        <v>4.5</v>
      </c>
      <c r="G7" s="9" t="n">
        <v>3</v>
      </c>
      <c r="H7" s="9" t="n">
        <v>7</v>
      </c>
      <c r="I7" s="9" t="n">
        <v>8</v>
      </c>
      <c r="J7" s="9" t="n">
        <f aca="false">(G7+H7+I7)*0.5</f>
        <v>9</v>
      </c>
      <c r="K7" s="12" t="n">
        <f aca="false">SQRT( J7*(J7-G7)*(J7-H7)*(J7-I7))</f>
        <v>10.3923048454133</v>
      </c>
      <c r="L7" s="9" t="n">
        <v>3</v>
      </c>
      <c r="M7" s="9" t="n">
        <v>7</v>
      </c>
      <c r="N7" s="9" t="n">
        <v>8</v>
      </c>
      <c r="O7" s="9" t="n">
        <f aca="false">(L7+M7+N7)*0.5</f>
        <v>9</v>
      </c>
      <c r="P7" s="12" t="n">
        <f aca="false">SQRT( O7*(O7-L7)*(O7-M7)*(O7-N7))</f>
        <v>10.3923048454133</v>
      </c>
      <c r="Q7" s="10" t="n">
        <f aca="false">F7+K7+P7</f>
        <v>25.2846096908266</v>
      </c>
      <c r="R7" s="10" t="n">
        <f aca="false">+(Q7+Q6)/2</f>
        <v>18.7044537107351</v>
      </c>
      <c r="S7" s="13" t="n">
        <f aca="false">ROUND(+B7*R7,1)</f>
        <v>374.1</v>
      </c>
      <c r="AA7" s="6" t="s">
        <v>12</v>
      </c>
      <c r="AB7" s="6"/>
    </row>
    <row r="8" customFormat="false" ht="30" hidden="false" customHeight="true" outlineLevel="0" collapsed="false">
      <c r="A8" s="8" t="s">
        <v>24</v>
      </c>
      <c r="B8" s="10" t="n">
        <v>20</v>
      </c>
      <c r="C8" s="10" t="n">
        <v>2</v>
      </c>
      <c r="D8" s="10" t="n">
        <v>3</v>
      </c>
      <c r="E8" s="10" t="n">
        <v>4</v>
      </c>
      <c r="F8" s="11" t="n">
        <f aca="false">(C8+D8)*E8/2</f>
        <v>10</v>
      </c>
      <c r="G8" s="9" t="n">
        <v>4</v>
      </c>
      <c r="H8" s="9" t="n">
        <v>8</v>
      </c>
      <c r="I8" s="9" t="n">
        <v>9</v>
      </c>
      <c r="J8" s="9" t="n">
        <f aca="false">(G8+H8+I8)*0.5</f>
        <v>10.5</v>
      </c>
      <c r="K8" s="12" t="n">
        <f aca="false">SQRT( J8*(J8-G8)*(J8-H8)*(J8-I8))</f>
        <v>15.9980467557762</v>
      </c>
      <c r="L8" s="9" t="n">
        <v>4</v>
      </c>
      <c r="M8" s="9" t="n">
        <v>8</v>
      </c>
      <c r="N8" s="9" t="n">
        <v>9</v>
      </c>
      <c r="O8" s="9" t="n">
        <f aca="false">(L8+M8+N8)*0.5</f>
        <v>10.5</v>
      </c>
      <c r="P8" s="12" t="n">
        <f aca="false">SQRT( O8*(O8-L8)*(O8-M8)*(O8-N8))</f>
        <v>15.9980467557762</v>
      </c>
      <c r="Q8" s="10" t="n">
        <f aca="false">F8+K8+P8</f>
        <v>41.9960935115524</v>
      </c>
      <c r="R8" s="10" t="n">
        <f aca="false">+(Q8+Q7)/2</f>
        <v>33.6403516011895</v>
      </c>
      <c r="S8" s="13" t="n">
        <f aca="false">ROUND(+B8*R8,1)</f>
        <v>672.8</v>
      </c>
      <c r="T8" s="14" t="s">
        <v>23</v>
      </c>
      <c r="U8" s="14"/>
    </row>
    <row r="9" customFormat="false" ht="30" hidden="false" customHeight="true" outlineLevel="0" collapsed="false">
      <c r="A9" s="8" t="s">
        <v>25</v>
      </c>
      <c r="B9" s="10" t="n">
        <v>20</v>
      </c>
      <c r="C9" s="10" t="n">
        <v>3</v>
      </c>
      <c r="D9" s="10" t="n">
        <v>4</v>
      </c>
      <c r="E9" s="10" t="n">
        <v>5</v>
      </c>
      <c r="F9" s="11" t="n">
        <f aca="false">(C9+D9)*E9/2</f>
        <v>17.5</v>
      </c>
      <c r="G9" s="9" t="n">
        <v>5</v>
      </c>
      <c r="H9" s="9" t="n">
        <v>9</v>
      </c>
      <c r="I9" s="9" t="n">
        <v>10</v>
      </c>
      <c r="J9" s="9" t="n">
        <f aca="false">(G9+H9+I9)*0.5</f>
        <v>12</v>
      </c>
      <c r="K9" s="12" t="n">
        <f aca="false">SQRT( J9*(J9-G9)*(J9-H9)*(J9-I9))</f>
        <v>22.4499443206437</v>
      </c>
      <c r="L9" s="9" t="n">
        <v>5</v>
      </c>
      <c r="M9" s="9" t="n">
        <v>9</v>
      </c>
      <c r="N9" s="9" t="n">
        <v>10</v>
      </c>
      <c r="O9" s="9" t="n">
        <f aca="false">(L9+M9+N9)*0.5</f>
        <v>12</v>
      </c>
      <c r="P9" s="12" t="n">
        <f aca="false">SQRT( O9*(O9-L9)*(O9-M9)*(O9-N9))</f>
        <v>22.4499443206437</v>
      </c>
      <c r="Q9" s="10" t="n">
        <f aca="false">F9+K9+P9</f>
        <v>62.3998886412874</v>
      </c>
      <c r="R9" s="10" t="n">
        <f aca="false">+(Q9+Q8)/2</f>
        <v>52.1979910764199</v>
      </c>
      <c r="S9" s="13" t="n">
        <f aca="false">ROUND(+B9*R9,1)</f>
        <v>1044</v>
      </c>
      <c r="X9" s="15" t="s">
        <v>26</v>
      </c>
      <c r="Y9" s="15"/>
      <c r="Z9" s="1"/>
      <c r="AF9" s="0"/>
      <c r="AG9" s="0"/>
    </row>
    <row r="10" customFormat="false" ht="30" hidden="false" customHeight="true" outlineLevel="0" collapsed="false">
      <c r="A10" s="8" t="s">
        <v>27</v>
      </c>
      <c r="B10" s="10" t="n">
        <v>20</v>
      </c>
      <c r="C10" s="10" t="n">
        <v>4</v>
      </c>
      <c r="D10" s="10" t="n">
        <v>5</v>
      </c>
      <c r="E10" s="10" t="n">
        <v>6</v>
      </c>
      <c r="F10" s="11" t="n">
        <f aca="false">(C10+D10)*E10/2</f>
        <v>27</v>
      </c>
      <c r="G10" s="9" t="n">
        <v>6</v>
      </c>
      <c r="H10" s="9" t="n">
        <v>10</v>
      </c>
      <c r="I10" s="9" t="n">
        <v>11</v>
      </c>
      <c r="J10" s="9" t="n">
        <f aca="false">(G10+H10+I10)*0.5</f>
        <v>13.5</v>
      </c>
      <c r="K10" s="12" t="n">
        <f aca="false">SQRT( J10*(J10-G10)*(J10-H10)*(J10-I10))</f>
        <v>29.7647022494766</v>
      </c>
      <c r="L10" s="9" t="n">
        <v>6</v>
      </c>
      <c r="M10" s="9" t="n">
        <v>10</v>
      </c>
      <c r="N10" s="9" t="n">
        <v>11</v>
      </c>
      <c r="O10" s="9" t="n">
        <f aca="false">(L10+M10+N10)*0.5</f>
        <v>13.5</v>
      </c>
      <c r="P10" s="12" t="n">
        <f aca="false">SQRT( O10*(O10-L10)*(O10-M10)*(O10-N10))</f>
        <v>29.7647022494766</v>
      </c>
      <c r="Q10" s="10" t="n">
        <f aca="false">F10+K10+P10</f>
        <v>86.5294044989532</v>
      </c>
      <c r="R10" s="10" t="n">
        <f aca="false">+(Q10+Q9)/2</f>
        <v>74.4646465701203</v>
      </c>
      <c r="S10" s="13" t="n">
        <f aca="false">ROUND(+B10*R10,1)</f>
        <v>1489.3</v>
      </c>
      <c r="X10" s="15"/>
      <c r="Y10" s="15"/>
      <c r="Z10" s="1"/>
      <c r="AD10" s="16"/>
      <c r="AE10" s="16"/>
      <c r="AF10" s="0"/>
      <c r="AG10" s="0"/>
    </row>
    <row r="11" customFormat="false" ht="30" hidden="false" customHeight="true" outlineLevel="0" collapsed="false">
      <c r="A11" s="8" t="s">
        <v>28</v>
      </c>
      <c r="B11" s="10" t="n">
        <v>20</v>
      </c>
      <c r="C11" s="10" t="n">
        <v>5</v>
      </c>
      <c r="D11" s="10" t="n">
        <v>6</v>
      </c>
      <c r="E11" s="10" t="n">
        <v>7</v>
      </c>
      <c r="F11" s="11" t="n">
        <f aca="false">(C11+D11)*E11/2</f>
        <v>38.5</v>
      </c>
      <c r="G11" s="9" t="n">
        <v>7</v>
      </c>
      <c r="H11" s="9" t="n">
        <v>11</v>
      </c>
      <c r="I11" s="9" t="n">
        <v>12</v>
      </c>
      <c r="J11" s="9" t="n">
        <f aca="false">(G11+H11+I11)*0.5</f>
        <v>15</v>
      </c>
      <c r="K11" s="12" t="n">
        <f aca="false">SQRT( J11*(J11-G11)*(J11-H11)*(J11-I11))</f>
        <v>37.9473319220206</v>
      </c>
      <c r="L11" s="9" t="n">
        <v>7</v>
      </c>
      <c r="M11" s="9" t="n">
        <v>11</v>
      </c>
      <c r="N11" s="9" t="n">
        <v>12</v>
      </c>
      <c r="O11" s="9" t="n">
        <f aca="false">(L11+M11+N11)*0.5</f>
        <v>15</v>
      </c>
      <c r="P11" s="12" t="n">
        <f aca="false">SQRT( O11*(O11-L11)*(O11-M11)*(O11-N11))</f>
        <v>37.9473319220206</v>
      </c>
      <c r="Q11" s="10" t="n">
        <f aca="false">F11+K11+P11</f>
        <v>114.394663844041</v>
      </c>
      <c r="R11" s="10" t="n">
        <f aca="false">+(Q11+Q10)/2</f>
        <v>100.462034171497</v>
      </c>
      <c r="S11" s="13" t="n">
        <f aca="false">ROUND(+B11*R11,1)</f>
        <v>2009.2</v>
      </c>
    </row>
    <row r="12" customFormat="false" ht="30" hidden="false" customHeight="true" outlineLevel="0" collapsed="false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3"/>
    </row>
    <row r="13" customFormat="false" ht="30" hidden="false" customHeight="true" outlineLevel="0" collapsed="false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3"/>
      <c r="R13" s="10"/>
      <c r="S13" s="13"/>
    </row>
    <row r="14" customFormat="false" ht="30" hidden="false" customHeight="true" outlineLevel="0" collapsed="false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3"/>
      <c r="R14" s="10"/>
      <c r="S14" s="13"/>
    </row>
    <row r="15" customFormat="false" ht="30" hidden="false" customHeight="true" outlineLevel="0" collapsed="false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3"/>
      <c r="R15" s="10"/>
      <c r="S15" s="13"/>
    </row>
    <row r="16" customFormat="false" ht="30" hidden="false" customHeight="true" outlineLevel="0" collapsed="false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customFormat="false" ht="30" hidden="false" customHeight="true" outlineLevel="0" collapsed="false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customFormat="false" ht="30" hidden="false" customHeight="true" outlineLevel="0" collapsed="false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customFormat="false" ht="30" hidden="false" customHeight="true" outlineLevel="0" collapsed="false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customFormat="false" ht="30" hidden="false" customHeight="true" outlineLevel="0" collapsed="false">
      <c r="A20" s="9" t="s">
        <v>29</v>
      </c>
      <c r="B20" s="13" t="n">
        <f aca="false">SUM(B6:B19)</f>
        <v>100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9"/>
      <c r="R20" s="9"/>
      <c r="S20" s="13" t="n">
        <f aca="false">SUM(S6:S19)</f>
        <v>5589.4</v>
      </c>
    </row>
  </sheetData>
  <mergeCells count="10">
    <mergeCell ref="A1:S2"/>
    <mergeCell ref="A3:A4"/>
    <mergeCell ref="B3:S3"/>
    <mergeCell ref="AA3:AB3"/>
    <mergeCell ref="C4:F4"/>
    <mergeCell ref="G4:K4"/>
    <mergeCell ref="L4:P4"/>
    <mergeCell ref="AA7:AB7"/>
    <mergeCell ref="T8:U8"/>
    <mergeCell ref="X9:Y10"/>
  </mergeCells>
  <printOptions headings="false" gridLines="false" gridLinesSet="true" horizontalCentered="true" verticalCentered="tru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8359375" defaultRowHeight="13.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8359375" defaultRowHeight="13.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2022-12-09T08:37:16Z</dcterms:created>
  <dc:creator/>
  <dc:description/>
  <dc:language>ja-JP</dc:language>
  <cp:lastModifiedBy/>
  <dcterms:modified xsi:type="dcterms:W3CDTF">2023-04-30T15:08:19Z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